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545" windowHeight="12375" activeTab="0"/>
  </bookViews>
  <sheets>
    <sheet name="테이블크기 추정" sheetId="1" r:id="rId1"/>
  </sheets>
  <definedNames/>
  <calcPr fullCalcOnLoad="1"/>
</workbook>
</file>

<file path=xl/sharedStrings.xml><?xml version="1.0" encoding="utf-8"?>
<sst xmlns="http://schemas.openxmlformats.org/spreadsheetml/2006/main" count="154" uniqueCount="79">
  <si>
    <t>테이블의 행수</t>
  </si>
  <si>
    <t>컬럼수</t>
  </si>
  <si>
    <t>가변길이 컬럼수</t>
  </si>
  <si>
    <t>총 가변길이 컬럼 바이트수</t>
  </si>
  <si>
    <t>총 고정길이 컬럼 바이트수</t>
  </si>
  <si>
    <t>행크기</t>
  </si>
  <si>
    <t>페이지당행수</t>
  </si>
  <si>
    <t>페이지당 빈 행의 수</t>
  </si>
  <si>
    <t>채우기비율(FillFactor)</t>
  </si>
  <si>
    <t>페이지수</t>
  </si>
  <si>
    <t>입력</t>
  </si>
  <si>
    <t>계산</t>
  </si>
  <si>
    <t>항목</t>
  </si>
  <si>
    <t>값</t>
  </si>
  <si>
    <t>구분</t>
  </si>
  <si>
    <t>테이블 크기(데이터를 저장하는 공간) 추정</t>
  </si>
  <si>
    <t>널 비트맵(고정길이열, 소수점사용치 않음)</t>
  </si>
  <si>
    <t>인덱스키에 있는 컬럼수</t>
  </si>
  <si>
    <t>총 고정 길이 키 열의 총 바이트수</t>
  </si>
  <si>
    <t>인덱스 키에 있는 가변길이 열의 수</t>
  </si>
  <si>
    <t>입력</t>
  </si>
  <si>
    <t>인덱스 널 비트맵</t>
  </si>
  <si>
    <t>계산</t>
  </si>
  <si>
    <t>가변길이 키 열의 최대 크기(바이트수)</t>
  </si>
  <si>
    <t>인덱스 행 크기</t>
  </si>
  <si>
    <t>페이지당 인덱스 수</t>
  </si>
  <si>
    <t>채우기비율(FillFactor)
클러스터 인덱스가 없으면 100</t>
  </si>
  <si>
    <t>입력</t>
  </si>
  <si>
    <t>리프 페이지 당 빈 인덱스의 행수</t>
  </si>
  <si>
    <t>참고</t>
  </si>
  <si>
    <t>참고</t>
  </si>
  <si>
    <t>수준0~수준n까지 0이 될때까지 반복</t>
  </si>
  <si>
    <t>총 인덱스 페이지수</t>
  </si>
  <si>
    <t>인덱스 레벨당 필요한 페이지수(수준0)</t>
  </si>
  <si>
    <t>인덱스 레벨당 필요한 페이지수(수준1)</t>
  </si>
  <si>
    <t>인덱스 레벨당 필요한 페이지수(수준2)</t>
  </si>
  <si>
    <t>인덱스 레벨당 필요한 페이지수(수준3)</t>
  </si>
  <si>
    <t>인덱스 레벨당 필요한 페이지수(수준4)</t>
  </si>
  <si>
    <t>인덱스 레벨당 필요한 페이지수(수준5)</t>
  </si>
  <si>
    <t>인덱스 레벨당 필요한 페이지수(수준6)</t>
  </si>
  <si>
    <t>인덱스 레벨당 필요한 페이지수(수준7)</t>
  </si>
  <si>
    <t>인덱스 레벨당 필요한 페이지수(수준8)</t>
  </si>
  <si>
    <t>인덱스 레벨당 필요한 페이지수(수준9)</t>
  </si>
  <si>
    <t>논클러스터드 인덱스를 저장하는데 사용되는 공간 추정</t>
  </si>
  <si>
    <t>클러스터드 인덱스를 저장하는데 사용되는 공간 추정</t>
  </si>
  <si>
    <t>논클러스터드 인덱스만 계산(클러스터드 인덱스는 계산 안함)</t>
  </si>
  <si>
    <t>클러스터드 인덱스에서는 계산하지 않음</t>
  </si>
  <si>
    <t>테이블크기(Byte)</t>
  </si>
  <si>
    <t>입력</t>
  </si>
  <si>
    <t>계산</t>
  </si>
  <si>
    <t>입력않함</t>
  </si>
  <si>
    <t>테이블의 총 크기(MB)</t>
  </si>
  <si>
    <t>논 클러스터드 인덱스 크기(Byte)</t>
  </si>
  <si>
    <t>클러스터드 인덱스 크기(MB)</t>
  </si>
  <si>
    <t>테이블크기 + 논클러스터드 인덱스 크기n + ..+ 클러스터드 인덱스 크기n + ..</t>
  </si>
  <si>
    <t>2+((B4+7)/8)</t>
  </si>
  <si>
    <t>2+(B6*2)+B8</t>
  </si>
  <si>
    <t>B5+B7+B9+4</t>
  </si>
  <si>
    <t>8096/(B11+2)</t>
  </si>
  <si>
    <t>8096*((100-B13)/100)/B11</t>
  </si>
  <si>
    <t>B3/(B12-B14)</t>
  </si>
  <si>
    <t>8192*B15</t>
  </si>
  <si>
    <t>2+((B20 +7)/8)</t>
  </si>
  <si>
    <t>2+(B22*2)+B23</t>
  </si>
  <si>
    <t>B21+B25 + B24 + 1 + 8</t>
  </si>
  <si>
    <t>8096/(B26+2)</t>
  </si>
  <si>
    <t>B30/B27</t>
  </si>
  <si>
    <t>수준0~수준n까지 0이 될때까지 반복, B3/(B27-B29)</t>
  </si>
  <si>
    <t>B31/B27</t>
  </si>
  <si>
    <t>B32/B27</t>
  </si>
  <si>
    <t>B33/B27</t>
  </si>
  <si>
    <t>B34/B27</t>
  </si>
  <si>
    <t>B35/B27</t>
  </si>
  <si>
    <t>B36/B27</t>
  </si>
  <si>
    <t>B37/B27</t>
  </si>
  <si>
    <t>B38/B27</t>
  </si>
  <si>
    <t>B30+B31+B32+B33+B34+B35+B36+B37+B38+B39</t>
  </si>
  <si>
    <t>없는 경우 0이라도 입력해야 함, 8192*B40</t>
  </si>
  <si>
    <t>총 가변길이 열 크기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</si>
</sst>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6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6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 topLeftCell="A1">
      <selection activeCell="D6" sqref="D6"/>
    </sheetView>
  </sheetViews>
  <sheetFormatPr defaultColWidth="8.88671875" defaultRowHeight="13.5"/>
  <cols>
    <col min="1" max="1" width="35.10546875" style="0" bestFit="1" customWidth="1"/>
    <col min="2" max="2" width="14.10546875" style="0" customWidth="1"/>
    <col min="4" max="4" width="50.99609375" style="0" bestFit="1" customWidth="1"/>
  </cols>
  <sheetData>
    <row r="1" ht="20.25">
      <c r="A1" s="2" t="s">
        <v>15</v>
      </c>
    </row>
    <row r="2" spans="1:4" ht="13.5">
      <c r="A2" s="7" t="s">
        <v>12</v>
      </c>
      <c r="B2" s="7" t="s">
        <v>13</v>
      </c>
      <c r="C2" s="7" t="s">
        <v>14</v>
      </c>
      <c r="D2" s="7" t="s">
        <v>29</v>
      </c>
    </row>
    <row r="3" spans="1:4" ht="13.5">
      <c r="A3" s="4" t="s">
        <v>0</v>
      </c>
      <c r="B3">
        <v>25000000</v>
      </c>
      <c r="C3" s="4" t="s">
        <v>10</v>
      </c>
      <c r="D3" s="4"/>
    </row>
    <row r="4" spans="1:4" ht="13.5">
      <c r="A4" s="4" t="s">
        <v>1</v>
      </c>
      <c r="B4" s="5">
        <v>12</v>
      </c>
      <c r="C4" s="4" t="s">
        <v>10</v>
      </c>
      <c r="D4" s="4"/>
    </row>
    <row r="5" spans="1:4" ht="13.5">
      <c r="A5" s="4" t="s">
        <v>4</v>
      </c>
      <c r="B5" s="5">
        <v>0</v>
      </c>
      <c r="C5" s="4" t="s">
        <v>10</v>
      </c>
      <c r="D5" s="4"/>
    </row>
    <row r="6" spans="1:4" ht="13.5">
      <c r="A6" s="4" t="s">
        <v>2</v>
      </c>
      <c r="B6" s="5">
        <v>2</v>
      </c>
      <c r="C6" s="4" t="s">
        <v>10</v>
      </c>
      <c r="D6" s="4"/>
    </row>
    <row r="7" spans="1:4" ht="13.5">
      <c r="A7" s="4" t="s">
        <v>3</v>
      </c>
      <c r="B7" s="5">
        <v>100</v>
      </c>
      <c r="C7" s="4" t="s">
        <v>10</v>
      </c>
      <c r="D7" s="4"/>
    </row>
    <row r="8" spans="1:4" ht="13.5">
      <c r="A8" s="4"/>
      <c r="B8" s="5"/>
      <c r="C8" s="4"/>
      <c r="D8" s="4"/>
    </row>
    <row r="9" spans="1:4" ht="13.5">
      <c r="A9" s="4" t="s">
        <v>16</v>
      </c>
      <c r="B9" s="5">
        <f>2+((B4+7)/8)</f>
        <v>4.375</v>
      </c>
      <c r="C9" s="4" t="s">
        <v>11</v>
      </c>
      <c r="D9" s="4" t="s">
        <v>55</v>
      </c>
    </row>
    <row r="10" spans="1:4" ht="13.5">
      <c r="A10" s="6" t="s">
        <v>78</v>
      </c>
      <c r="B10" s="5">
        <f>2+(B6*2)+B7</f>
        <v>106</v>
      </c>
      <c r="C10" s="4" t="s">
        <v>11</v>
      </c>
      <c r="D10" s="4" t="s">
        <v>56</v>
      </c>
    </row>
    <row r="11" spans="1:4" ht="13.5">
      <c r="A11" s="4" t="s">
        <v>5</v>
      </c>
      <c r="B11" s="5">
        <f>B5+B7+B9+4</f>
        <v>108.375</v>
      </c>
      <c r="C11" s="4" t="s">
        <v>11</v>
      </c>
      <c r="D11" s="4" t="s">
        <v>57</v>
      </c>
    </row>
    <row r="12" spans="1:4" ht="13.5">
      <c r="A12" s="4" t="s">
        <v>6</v>
      </c>
      <c r="B12" s="5">
        <f>8096/(B11+2)</f>
        <v>73.34994337485844</v>
      </c>
      <c r="C12" s="4" t="s">
        <v>11</v>
      </c>
      <c r="D12" s="4" t="s">
        <v>58</v>
      </c>
    </row>
    <row r="13" spans="1:4" ht="27">
      <c r="A13" s="6" t="s">
        <v>26</v>
      </c>
      <c r="B13" s="5">
        <v>70</v>
      </c>
      <c r="C13" s="4" t="s">
        <v>10</v>
      </c>
      <c r="D13" s="4"/>
    </row>
    <row r="14" spans="1:4" ht="13.5">
      <c r="A14" s="4" t="s">
        <v>7</v>
      </c>
      <c r="B14" s="5">
        <f>8096*((100-B13)/100)/B11</f>
        <v>22.41107266435986</v>
      </c>
      <c r="C14" s="4" t="s">
        <v>11</v>
      </c>
      <c r="D14" s="4" t="s">
        <v>59</v>
      </c>
    </row>
    <row r="15" spans="1:4" ht="13.5">
      <c r="A15" s="4" t="s">
        <v>9</v>
      </c>
      <c r="B15" s="5">
        <f>B3/(B12-B14)</f>
        <v>490784.33917553385</v>
      </c>
      <c r="C15" s="4" t="s">
        <v>11</v>
      </c>
      <c r="D15" s="4" t="s">
        <v>60</v>
      </c>
    </row>
    <row r="16" spans="1:4" ht="13.5">
      <c r="A16" s="3" t="s">
        <v>47</v>
      </c>
      <c r="B16" s="5">
        <f>8192*B15</f>
        <v>4020505306.5259733</v>
      </c>
      <c r="C16" s="4" t="s">
        <v>11</v>
      </c>
      <c r="D16" s="4" t="s">
        <v>61</v>
      </c>
    </row>
    <row r="18" ht="20.25">
      <c r="A18" s="2" t="s">
        <v>43</v>
      </c>
    </row>
    <row r="19" spans="1:4" ht="13.5">
      <c r="A19" s="7" t="s">
        <v>12</v>
      </c>
      <c r="B19" s="7" t="s">
        <v>13</v>
      </c>
      <c r="C19" s="7" t="s">
        <v>14</v>
      </c>
      <c r="D19" s="7" t="s">
        <v>30</v>
      </c>
    </row>
    <row r="20" spans="1:4" ht="13.5">
      <c r="A20" s="4" t="s">
        <v>17</v>
      </c>
      <c r="B20" s="5">
        <v>1</v>
      </c>
      <c r="C20" s="4" t="s">
        <v>20</v>
      </c>
      <c r="D20" s="4"/>
    </row>
    <row r="21" spans="1:4" ht="13.5">
      <c r="A21" s="4" t="s">
        <v>18</v>
      </c>
      <c r="B21" s="5">
        <v>0</v>
      </c>
      <c r="C21" s="4" t="s">
        <v>20</v>
      </c>
      <c r="D21" s="4"/>
    </row>
    <row r="22" spans="1:4" ht="13.5">
      <c r="A22" s="4" t="s">
        <v>19</v>
      </c>
      <c r="B22" s="5">
        <v>0</v>
      </c>
      <c r="C22" s="4" t="s">
        <v>20</v>
      </c>
      <c r="D22" s="4"/>
    </row>
    <row r="23" spans="1:4" ht="13.5">
      <c r="A23" s="4" t="s">
        <v>23</v>
      </c>
      <c r="B23" s="5">
        <v>0</v>
      </c>
      <c r="C23" s="4" t="s">
        <v>20</v>
      </c>
      <c r="D23" s="4"/>
    </row>
    <row r="24" spans="1:4" ht="13.5">
      <c r="A24" s="4" t="s">
        <v>21</v>
      </c>
      <c r="B24" s="5">
        <f>2+((B20+7)/8)</f>
        <v>3</v>
      </c>
      <c r="C24" s="4" t="s">
        <v>22</v>
      </c>
      <c r="D24" s="4" t="s">
        <v>62</v>
      </c>
    </row>
    <row r="25" spans="1:4" ht="13.5">
      <c r="A25" s="6" t="s">
        <v>78</v>
      </c>
      <c r="B25" s="5">
        <f>2+(B22*2)+B23</f>
        <v>2</v>
      </c>
      <c r="C25" s="4" t="s">
        <v>22</v>
      </c>
      <c r="D25" s="4" t="s">
        <v>63</v>
      </c>
    </row>
    <row r="26" spans="1:4" ht="13.5">
      <c r="A26" s="4" t="s">
        <v>24</v>
      </c>
      <c r="B26" s="5">
        <f>B21+B25+B24+1+8</f>
        <v>14</v>
      </c>
      <c r="C26" s="4" t="s">
        <v>22</v>
      </c>
      <c r="D26" s="4" t="s">
        <v>64</v>
      </c>
    </row>
    <row r="27" spans="1:4" ht="13.5">
      <c r="A27" s="4" t="s">
        <v>25</v>
      </c>
      <c r="B27" s="5">
        <f>8096/(B26+2)</f>
        <v>506</v>
      </c>
      <c r="C27" s="4" t="s">
        <v>22</v>
      </c>
      <c r="D27" s="4" t="s">
        <v>65</v>
      </c>
    </row>
    <row r="28" spans="1:4" ht="13.5">
      <c r="A28" s="4" t="s">
        <v>8</v>
      </c>
      <c r="B28" s="5">
        <v>70</v>
      </c>
      <c r="C28" s="4" t="s">
        <v>27</v>
      </c>
      <c r="D28" s="4"/>
    </row>
    <row r="29" spans="1:4" ht="13.5">
      <c r="A29" s="4" t="s">
        <v>28</v>
      </c>
      <c r="B29" s="5">
        <f>8096*((100-B28)/100)/B26</f>
        <v>173.48571428571427</v>
      </c>
      <c r="C29" s="4" t="s">
        <v>22</v>
      </c>
      <c r="D29" s="4" t="s">
        <v>45</v>
      </c>
    </row>
    <row r="30" spans="1:4" ht="13.5">
      <c r="A30" s="4" t="s">
        <v>33</v>
      </c>
      <c r="B30" s="5">
        <f>B3/(B27-B29)</f>
        <v>75184.73964598728</v>
      </c>
      <c r="C30" s="4" t="s">
        <v>22</v>
      </c>
      <c r="D30" s="4" t="s">
        <v>67</v>
      </c>
    </row>
    <row r="31" spans="1:4" ht="13.5">
      <c r="A31" s="4" t="s">
        <v>34</v>
      </c>
      <c r="B31" s="5">
        <f>B30/B27</f>
        <v>148.58644198811717</v>
      </c>
      <c r="C31" s="4" t="s">
        <v>22</v>
      </c>
      <c r="D31" s="4" t="s">
        <v>66</v>
      </c>
    </row>
    <row r="32" spans="1:4" ht="13.5">
      <c r="A32" s="4" t="s">
        <v>35</v>
      </c>
      <c r="B32" s="5">
        <f>B31/B27</f>
        <v>0.29364909483817625</v>
      </c>
      <c r="C32" s="4" t="s">
        <v>22</v>
      </c>
      <c r="D32" s="4" t="s">
        <v>68</v>
      </c>
    </row>
    <row r="33" spans="1:4" ht="13.5">
      <c r="A33" s="4" t="s">
        <v>36</v>
      </c>
      <c r="B33" s="5">
        <f>B32/B27</f>
        <v>0.0005803341795220875</v>
      </c>
      <c r="C33" s="4" t="s">
        <v>22</v>
      </c>
      <c r="D33" s="4" t="s">
        <v>69</v>
      </c>
    </row>
    <row r="34" spans="1:4" ht="13.5">
      <c r="A34" s="4" t="s">
        <v>37</v>
      </c>
      <c r="B34" s="5">
        <f>B33/B27</f>
        <v>1.146905493126655E-06</v>
      </c>
      <c r="C34" s="4" t="s">
        <v>22</v>
      </c>
      <c r="D34" s="4" t="s">
        <v>70</v>
      </c>
    </row>
    <row r="35" spans="1:4" ht="13.5">
      <c r="A35" s="4" t="s">
        <v>38</v>
      </c>
      <c r="B35" s="5">
        <f>B34/B27</f>
        <v>2.2666116464953656E-09</v>
      </c>
      <c r="C35" s="4" t="s">
        <v>22</v>
      </c>
      <c r="D35" s="4" t="s">
        <v>71</v>
      </c>
    </row>
    <row r="36" spans="1:4" ht="13.5">
      <c r="A36" s="4" t="s">
        <v>39</v>
      </c>
      <c r="B36" s="5">
        <f>B35/B27</f>
        <v>4.479469657105466E-12</v>
      </c>
      <c r="C36" s="4" t="s">
        <v>22</v>
      </c>
      <c r="D36" s="4" t="s">
        <v>72</v>
      </c>
    </row>
    <row r="37" spans="1:4" ht="13.5">
      <c r="A37" s="4" t="s">
        <v>40</v>
      </c>
      <c r="B37" s="5">
        <f>B36/B27</f>
        <v>8.85270683222424E-15</v>
      </c>
      <c r="C37" s="4" t="s">
        <v>22</v>
      </c>
      <c r="D37" s="4" t="s">
        <v>73</v>
      </c>
    </row>
    <row r="38" spans="1:4" ht="13.5">
      <c r="A38" s="4" t="s">
        <v>41</v>
      </c>
      <c r="B38" s="5">
        <f>B37/B27</f>
        <v>1.7495468047873994E-17</v>
      </c>
      <c r="C38" s="4" t="s">
        <v>22</v>
      </c>
      <c r="D38" s="4" t="s">
        <v>74</v>
      </c>
    </row>
    <row r="39" spans="1:4" ht="13.5">
      <c r="A39" s="4" t="s">
        <v>42</v>
      </c>
      <c r="B39" s="5">
        <f>B38/B27</f>
        <v>3.4576023810027656E-20</v>
      </c>
      <c r="C39" s="4" t="s">
        <v>22</v>
      </c>
      <c r="D39" s="4" t="s">
        <v>75</v>
      </c>
    </row>
    <row r="40" spans="1:4" ht="13.5">
      <c r="A40" s="4" t="s">
        <v>32</v>
      </c>
      <c r="B40" s="5">
        <f>B30+B31+B32+B33+B34+B35+B36+B37+B38+B39</f>
        <v>75333.62031855359</v>
      </c>
      <c r="C40" s="4" t="s">
        <v>22</v>
      </c>
      <c r="D40" s="4" t="s">
        <v>76</v>
      </c>
    </row>
    <row r="41" spans="1:4" ht="13.5">
      <c r="A41" s="3" t="s">
        <v>52</v>
      </c>
      <c r="B41" s="5">
        <f>8192*B40</f>
        <v>617133017.649591</v>
      </c>
      <c r="C41" s="4"/>
      <c r="D41" s="4" t="s">
        <v>77</v>
      </c>
    </row>
    <row r="43" ht="20.25">
      <c r="A43" s="2" t="s">
        <v>44</v>
      </c>
    </row>
    <row r="44" spans="1:4" ht="13.5">
      <c r="A44" s="7" t="s">
        <v>12</v>
      </c>
      <c r="B44" s="7" t="s">
        <v>13</v>
      </c>
      <c r="C44" s="7" t="s">
        <v>14</v>
      </c>
      <c r="D44" s="7" t="s">
        <v>30</v>
      </c>
    </row>
    <row r="45" spans="1:4" ht="13.5">
      <c r="A45" s="4" t="s">
        <v>17</v>
      </c>
      <c r="B45" s="5">
        <v>1</v>
      </c>
      <c r="C45" s="4" t="s">
        <v>48</v>
      </c>
      <c r="D45" s="4"/>
    </row>
    <row r="46" spans="1:4" ht="13.5">
      <c r="A46" s="4" t="s">
        <v>18</v>
      </c>
      <c r="B46" s="5">
        <v>0</v>
      </c>
      <c r="C46" s="4" t="s">
        <v>48</v>
      </c>
      <c r="D46" s="4"/>
    </row>
    <row r="47" spans="1:4" ht="13.5">
      <c r="A47" s="4" t="s">
        <v>19</v>
      </c>
      <c r="B47" s="5">
        <v>0</v>
      </c>
      <c r="C47" s="4" t="s">
        <v>48</v>
      </c>
      <c r="D47" s="4"/>
    </row>
    <row r="48" spans="1:4" ht="13.5">
      <c r="A48" s="4" t="s">
        <v>23</v>
      </c>
      <c r="B48" s="5">
        <v>0</v>
      </c>
      <c r="C48" s="4" t="s">
        <v>48</v>
      </c>
      <c r="D48" s="4"/>
    </row>
    <row r="49" spans="1:4" ht="13.5">
      <c r="A49" s="4" t="s">
        <v>21</v>
      </c>
      <c r="B49" s="5">
        <f>2+((B45+7)/8)</f>
        <v>3</v>
      </c>
      <c r="C49" s="4" t="s">
        <v>49</v>
      </c>
      <c r="D49" s="4"/>
    </row>
    <row r="50" spans="1:4" ht="13.5">
      <c r="A50" s="6" t="s">
        <v>78</v>
      </c>
      <c r="B50" s="5">
        <f>2+(B47*2)+B48</f>
        <v>2</v>
      </c>
      <c r="C50" s="4" t="s">
        <v>49</v>
      </c>
      <c r="D50" s="4"/>
    </row>
    <row r="51" spans="1:4" ht="13.5">
      <c r="A51" s="4" t="s">
        <v>24</v>
      </c>
      <c r="B51" s="5">
        <f>B46+B50+B49+1+8</f>
        <v>14</v>
      </c>
      <c r="C51" s="4" t="s">
        <v>49</v>
      </c>
      <c r="D51" s="4"/>
    </row>
    <row r="52" spans="1:4" ht="13.5">
      <c r="A52" s="4" t="s">
        <v>25</v>
      </c>
      <c r="B52" s="5">
        <f>8096/(B51+2)</f>
        <v>506</v>
      </c>
      <c r="C52" s="4" t="s">
        <v>49</v>
      </c>
      <c r="D52" s="4"/>
    </row>
    <row r="53" spans="1:4" ht="13.5">
      <c r="A53" s="4" t="s">
        <v>8</v>
      </c>
      <c r="B53" s="5">
        <v>70</v>
      </c>
      <c r="C53" s="4" t="s">
        <v>50</v>
      </c>
      <c r="D53" s="4" t="s">
        <v>46</v>
      </c>
    </row>
    <row r="54" spans="1:4" ht="13.5">
      <c r="A54" s="4" t="s">
        <v>33</v>
      </c>
      <c r="B54" s="5">
        <f>(B16/8192)/B52</f>
        <v>969.9295240623198</v>
      </c>
      <c r="C54" s="4" t="s">
        <v>49</v>
      </c>
      <c r="D54" s="4" t="s">
        <v>31</v>
      </c>
    </row>
    <row r="55" spans="1:4" ht="13.5">
      <c r="A55" s="4" t="s">
        <v>34</v>
      </c>
      <c r="B55" s="5">
        <f>B54/B52</f>
        <v>1.9168567669215808</v>
      </c>
      <c r="C55" s="4" t="s">
        <v>49</v>
      </c>
      <c r="D55" s="4"/>
    </row>
    <row r="56" spans="1:4" ht="13.5">
      <c r="A56" s="4" t="s">
        <v>35</v>
      </c>
      <c r="B56" s="5">
        <f>B55/B52</f>
        <v>0.0037882544800821754</v>
      </c>
      <c r="C56" s="4" t="s">
        <v>49</v>
      </c>
      <c r="D56" s="4"/>
    </row>
    <row r="57" spans="1:4" ht="13.5">
      <c r="A57" s="4" t="s">
        <v>36</v>
      </c>
      <c r="B57" s="5">
        <f>B56/B52</f>
        <v>7.486668932968726E-06</v>
      </c>
      <c r="C57" s="4" t="s">
        <v>49</v>
      </c>
      <c r="D57" s="4"/>
    </row>
    <row r="58" spans="1:4" ht="13.5">
      <c r="A58" s="4" t="s">
        <v>37</v>
      </c>
      <c r="B58" s="5">
        <f>B57/B52</f>
        <v>1.4795788405076534E-08</v>
      </c>
      <c r="C58" s="4" t="s">
        <v>49</v>
      </c>
      <c r="D58" s="4"/>
    </row>
    <row r="59" spans="1:4" ht="13.5">
      <c r="A59" s="4" t="s">
        <v>38</v>
      </c>
      <c r="B59" s="5">
        <f>B58/B52</f>
        <v>2.9240688547582085E-11</v>
      </c>
      <c r="C59" s="4" t="s">
        <v>49</v>
      </c>
      <c r="D59" s="4"/>
    </row>
    <row r="60" spans="1:4" ht="13.5">
      <c r="A60" s="4" t="s">
        <v>39</v>
      </c>
      <c r="B60" s="5">
        <f>B59/B52</f>
        <v>5.778792203079464E-14</v>
      </c>
      <c r="C60" s="4" t="s">
        <v>49</v>
      </c>
      <c r="D60" s="4"/>
    </row>
    <row r="61" spans="1:4" ht="13.5">
      <c r="A61" s="4" t="s">
        <v>40</v>
      </c>
      <c r="B61" s="5">
        <f>B60/B52</f>
        <v>1.1420537950749928E-16</v>
      </c>
      <c r="C61" s="4" t="s">
        <v>49</v>
      </c>
      <c r="D61" s="4"/>
    </row>
    <row r="62" spans="1:4" ht="13.5">
      <c r="A62" s="4" t="s">
        <v>41</v>
      </c>
      <c r="B62" s="5">
        <f>B61/B52</f>
        <v>2.257023310424887E-19</v>
      </c>
      <c r="C62" s="4" t="s">
        <v>49</v>
      </c>
      <c r="D62" s="4"/>
    </row>
    <row r="63" spans="1:4" ht="13.5">
      <c r="A63" s="4" t="s">
        <v>42</v>
      </c>
      <c r="B63" s="5">
        <f>B62/B52</f>
        <v>4.460520376333768E-22</v>
      </c>
      <c r="C63" s="4" t="s">
        <v>49</v>
      </c>
      <c r="D63" s="4"/>
    </row>
    <row r="64" spans="1:4" ht="13.5">
      <c r="A64" s="4" t="s">
        <v>32</v>
      </c>
      <c r="B64" s="5">
        <f>B54+B55+B56+B57+B58+B59+B60+B61+B62+B63</f>
        <v>971.8501765852155</v>
      </c>
      <c r="C64" s="4" t="s">
        <v>49</v>
      </c>
      <c r="D64" s="4"/>
    </row>
    <row r="65" spans="1:4" ht="13.5">
      <c r="A65" s="3" t="s">
        <v>53</v>
      </c>
      <c r="B65" s="5">
        <f>8192*B64</f>
        <v>7961396.646586086</v>
      </c>
      <c r="C65" s="4" t="s">
        <v>49</v>
      </c>
      <c r="D65" s="4"/>
    </row>
    <row r="67" spans="1:2" ht="20.25">
      <c r="A67" s="2" t="s">
        <v>51</v>
      </c>
      <c r="B67" s="1" t="s">
        <v>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YASICOM</dc:creator>
  <cp:keywords/>
  <dc:description/>
  <cp:lastModifiedBy>YASICOM</cp:lastModifiedBy>
  <dcterms:created xsi:type="dcterms:W3CDTF">2006-11-16T06:13:46Z</dcterms:created>
  <dcterms:modified xsi:type="dcterms:W3CDTF">2006-11-19T05:54:18Z</dcterms:modified>
  <cp:category/>
  <cp:version/>
  <cp:contentType/>
  <cp:contentStatus/>
</cp:coreProperties>
</file>